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codeName="ЭтаКнига" defaultThemeVersion="124226"/>
  <bookViews>
    <workbookView xWindow="120" yWindow="45" windowWidth="19020" windowHeight="12405"/>
  </bookViews>
  <sheets>
    <sheet name="Таблица 1" sheetId="1" r:id="rId1"/>
    <sheet name="Таблица 2" sheetId="2" r:id="rId2"/>
    <sheet name="Таблица 3" sheetId="3" r:id="rId3"/>
    <sheet name="Таблица 4" sheetId="4" r:id="rId4"/>
  </sheets>
  <definedNames>
    <definedName name="ВЫЧИСЛИТЬ.D7">EVALUATE('Таблица 4'!$D$7)</definedName>
    <definedName name="ВЫЧИСЛИТЬ.D8">EVALUATE('Таблица 4'!$D$8)</definedName>
    <definedName name="ВЫЧИСЛИТЬ.d9">EVALUATE('Таблица 4'!$D$9)</definedName>
    <definedName name="_xlnm.Print_Area" localSheetId="0">'Таблица 1'!$B$4:$I$11</definedName>
    <definedName name="_xlnm.Print_Area" localSheetId="1">'Таблица 2'!$B$2:$I$10</definedName>
    <definedName name="_xlnm.Print_Area" localSheetId="2">'Таблица 3'!$B$2:$I$10</definedName>
    <definedName name="_xlnm.Print_Area" localSheetId="3">'Таблица 4'!$B$2:$G$10</definedName>
  </definedNames>
  <calcPr calcId="124519" fullPrecision="0"/>
</workbook>
</file>

<file path=xl/calcChain.xml><?xml version="1.0" encoding="utf-8"?>
<calcChain xmlns="http://schemas.openxmlformats.org/spreadsheetml/2006/main">
  <c r="C8" i="3"/>
  <c r="C9"/>
  <c r="C7"/>
  <c r="C8" i="2"/>
  <c r="C9"/>
  <c r="C7"/>
  <c r="E9" i="3"/>
  <c r="D9"/>
  <c r="E8"/>
  <c r="D8"/>
  <c r="D7"/>
  <c r="F9" i="2"/>
  <c r="F9" i="3" s="1"/>
  <c r="F8" i="2"/>
  <c r="E7"/>
  <c r="F7" s="1"/>
  <c r="F7" i="3" s="1"/>
  <c r="G8" i="1"/>
  <c r="H8" s="1"/>
  <c r="F8" i="3"/>
  <c r="D7" i="4" l="1"/>
  <c r="D9"/>
  <c r="D8"/>
  <c r="E7" i="3"/>
  <c r="G7" i="2"/>
  <c r="E9" i="4"/>
  <c r="E8"/>
  <c r="E7"/>
  <c r="F8" l="1"/>
  <c r="F7"/>
  <c r="F9"/>
  <c r="G7" i="3"/>
  <c r="H7" i="2"/>
  <c r="H7" i="3" s="1"/>
</calcChain>
</file>

<file path=xl/comments1.xml><?xml version="1.0" encoding="utf-8"?>
<comments xmlns="http://schemas.openxmlformats.org/spreadsheetml/2006/main">
  <authors>
    <author>User</author>
  </authors>
  <commentList>
    <comment ref="H4" authorId="0">
      <text>
        <r>
          <rPr>
            <sz val="10"/>
            <color indexed="81"/>
            <rFont val="Arial Cyr"/>
            <charset val="204"/>
          </rPr>
          <t>1. Синий цвет цифр означает, что расчеты произведены в данном листе.
2. Голубой цвет заливки - в эти ячейки данные вносятся вручную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H3" authorId="0">
      <text>
        <r>
          <rPr>
            <sz val="10"/>
            <color indexed="81"/>
            <rFont val="Arial Cyr"/>
            <charset val="204"/>
          </rPr>
          <t>1. Синий цвет цифр означает, что расчеты произведены в данном листе.
2. Зеленый цвет букв означает, что данные импортированы из другого листа.
3. Голубой цвет заливки - в эти ячейки данные вносятся вручную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H3" authorId="0">
      <text>
        <r>
          <rPr>
            <sz val="10"/>
            <color indexed="81"/>
            <rFont val="Arial Cyr"/>
            <charset val="204"/>
          </rPr>
          <t>1. Зеленый цвет букв означает, что данные импортированы из другого листа.
2. Фиолетовый цвет цифр означает, что данные импортированы из другого листа и над ними произведены вычиления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F3" authorId="0">
      <text>
        <r>
          <rPr>
            <sz val="10"/>
            <color indexed="81"/>
            <rFont val="Arial Cyr"/>
            <charset val="204"/>
          </rPr>
          <t>1. Синий цвет цифр означает, что расчеты произведены в данном листе.
2. Фиолетовый цвет цифр означает, что данные импортированы из другого листа и над ними произведены вычисления</t>
        </r>
      </text>
    </comment>
  </commentList>
</comments>
</file>

<file path=xl/sharedStrings.xml><?xml version="1.0" encoding="utf-8"?>
<sst xmlns="http://schemas.openxmlformats.org/spreadsheetml/2006/main" count="37" uniqueCount="25">
  <si>
    <t>Платье вечернее отрезное</t>
  </si>
  <si>
    <t>Костюм женский пляжный</t>
  </si>
  <si>
    <t>Костюм женский брючный</t>
  </si>
  <si>
    <t xml:space="preserve">Наименование продукции </t>
  </si>
  <si>
    <t>Таблица 4</t>
  </si>
  <si>
    <t>Фактор влияния</t>
  </si>
  <si>
    <t>%</t>
  </si>
  <si>
    <t>Общий индекс затрат на 1 рубль товарной продукции</t>
  </si>
  <si>
    <t>Таблица 1</t>
  </si>
  <si>
    <t xml:space="preserve">Плановые данные о продукции </t>
  </si>
  <si>
    <t xml:space="preserve">Кол-во, ед. </t>
  </si>
  <si>
    <t>Себестои-мость ед. продукции</t>
  </si>
  <si>
    <t>Цена за ед. без НДС</t>
  </si>
  <si>
    <t>Прибыль на 1 руб. товарной продукции</t>
  </si>
  <si>
    <t>Таблица 2</t>
  </si>
  <si>
    <t>Фактические данные о продукции</t>
  </si>
  <si>
    <t>Таблица 3</t>
  </si>
  <si>
    <t>Динамика показателей</t>
  </si>
  <si>
    <t>Расчет факторов влияния</t>
  </si>
  <si>
    <t>Коэффициент</t>
  </si>
  <si>
    <t>Затраты на 1 руб. товарной продукции (план)</t>
  </si>
  <si>
    <t>Подготовлено редакцией АПС «Бизнес-Инфо» (ООО «Профессиональные правовые системы»)</t>
  </si>
  <si>
    <t>Алгоритм расчета</t>
  </si>
  <si>
    <t>Индекс затрат на рубль за счет изменения себестоимости единицы продукции</t>
  </si>
  <si>
    <t>Индекс затрат на рубль за счет изменения цены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</si>
</sst>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0"/>
    <numFmt numFmtId="166" formatCode="#,##0.00000000000000000000000000000"/>
  </numFmts>
  <fonts count="12">
    <font>
      <sz val="10"/>
      <name val="Arial Cyr"/>
      <charset val="204"/>
    </font>
    <font>
      <sz val="12"/>
      <name val="B_info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i/>
      <sz val="9"/>
      <color indexed="18"/>
      <name val="Times New Roman"/>
      <family val="1"/>
      <charset val="204"/>
    </font>
    <font>
      <i/>
      <u/>
      <sz val="10"/>
      <name val="B_info"/>
      <family val="1"/>
      <charset val="204"/>
    </font>
    <font>
      <sz val="10"/>
      <color indexed="81"/>
      <name val="Arial Cyr"/>
      <charset val="204"/>
    </font>
    <font>
      <b/>
      <sz val="14"/>
      <color rgb="FF0000FF"/>
      <name val="B_info"/>
      <family val="1"/>
      <charset val="204"/>
    </font>
    <font>
      <sz val="12"/>
      <color rgb="FF0000FF"/>
      <name val="B_info"/>
      <family val="1"/>
      <charset val="204"/>
    </font>
    <font>
      <sz val="12"/>
      <color rgb="FF66FF33"/>
      <name val="B_info"/>
      <family val="1"/>
      <charset val="204"/>
    </font>
    <font>
      <sz val="12"/>
      <color rgb="FF800080"/>
      <name val="B_info"/>
      <family val="1"/>
      <charset val="204"/>
    </font>
    <font>
      <sz val="12"/>
      <color rgb="FF990099"/>
      <name val="B_info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4" fillId="0" borderId="0" xfId="1" applyFont="1" applyFill="1" applyAlignment="1">
      <alignment horizontal="right" vertical="top" wrapText="1"/>
    </xf>
    <xf numFmtId="0" fontId="1" fillId="2" borderId="0" xfId="0" applyFont="1" applyFill="1"/>
    <xf numFmtId="0" fontId="0" fillId="2" borderId="0" xfId="0" applyFill="1"/>
    <xf numFmtId="0" fontId="4" fillId="2" borderId="0" xfId="1" applyFont="1" applyFill="1" applyAlignment="1">
      <alignment horizontal="right" vertical="top" wrapText="1"/>
    </xf>
    <xf numFmtId="0" fontId="0" fillId="0" borderId="0" xfId="0" applyFill="1"/>
    <xf numFmtId="0" fontId="5" fillId="0" borderId="0" xfId="0" applyFont="1" applyFill="1" applyAlignment="1">
      <alignment horizontal="right" vertical="top"/>
    </xf>
    <xf numFmtId="0" fontId="1" fillId="0" borderId="0" xfId="0" applyFont="1" applyFill="1"/>
    <xf numFmtId="3" fontId="1" fillId="3" borderId="1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right" vertical="top" wrapText="1"/>
    </xf>
    <xf numFmtId="0" fontId="1" fillId="3" borderId="6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" fillId="4" borderId="1" xfId="0" applyFont="1" applyFill="1" applyBorder="1" applyAlignment="1">
      <alignment horizontal="center" vertical="top"/>
    </xf>
    <xf numFmtId="166" fontId="1" fillId="2" borderId="0" xfId="0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center"/>
    </xf>
    <xf numFmtId="0" fontId="4" fillId="0" borderId="0" xfId="1" applyFont="1" applyFill="1" applyAlignment="1">
      <alignment horizontal="right" vertical="top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top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00FF"/>
      <color rgb="FF990099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12"/>
  <sheetViews>
    <sheetView showGridLines="0" tabSelected="1" workbookViewId="0">
      <pane ySplit="7" topLeftCell="A8" activePane="bottomLeft" state="frozen"/>
      <selection pane="bottomLeft"/>
    </sheetView>
  </sheetViews>
  <sheetFormatPr defaultRowHeight="12.75"/>
  <cols>
    <col min="1" max="2" width="0.85546875" style="3" customWidth="1"/>
    <col min="3" max="3" width="26.7109375" style="3" customWidth="1"/>
    <col min="4" max="8" width="12.7109375" style="3" customWidth="1"/>
    <col min="9" max="9" width="0.85546875" style="3" customWidth="1"/>
    <col min="10" max="16384" width="9.140625" style="3"/>
  </cols>
  <sheetData>
    <row r="1" spans="1:13" ht="6" customHeight="1">
      <c r="A1" s="2"/>
    </row>
    <row r="2" spans="1:13" ht="6" customHeight="1">
      <c r="B2" s="5"/>
      <c r="C2" s="5"/>
      <c r="D2" s="5"/>
      <c r="E2" s="5"/>
      <c r="F2" s="5"/>
      <c r="G2" s="5"/>
      <c r="H2" s="5"/>
      <c r="I2" s="5"/>
    </row>
    <row r="3" spans="1:13" ht="12.75" customHeight="1">
      <c r="B3" s="5"/>
      <c r="C3" s="29" t="s">
        <v>21</v>
      </c>
      <c r="D3" s="29"/>
      <c r="E3" s="29"/>
      <c r="F3" s="29"/>
      <c r="G3" s="29"/>
      <c r="H3" s="29"/>
      <c r="I3" s="1"/>
      <c r="J3" s="4"/>
      <c r="K3" s="4"/>
      <c r="L3" s="4"/>
      <c r="M3" s="4"/>
    </row>
    <row r="4" spans="1:13">
      <c r="B4" s="5"/>
      <c r="C4" s="5"/>
      <c r="D4" s="5"/>
      <c r="E4" s="5"/>
      <c r="F4" s="5"/>
      <c r="G4" s="5"/>
      <c r="H4" s="6" t="s">
        <v>8</v>
      </c>
      <c r="I4" s="5"/>
    </row>
    <row r="5" spans="1:13" s="2" customFormat="1" ht="18">
      <c r="B5" s="7"/>
      <c r="C5" s="28" t="s">
        <v>9</v>
      </c>
      <c r="D5" s="28"/>
      <c r="E5" s="28"/>
      <c r="F5" s="28"/>
      <c r="G5" s="28"/>
      <c r="H5" s="28"/>
      <c r="I5" s="7"/>
    </row>
    <row r="6" spans="1:13" s="2" customFormat="1" ht="15">
      <c r="B6" s="7"/>
      <c r="C6" s="7"/>
      <c r="D6" s="7"/>
      <c r="E6" s="7"/>
      <c r="F6" s="7"/>
      <c r="G6" s="7"/>
      <c r="H6" s="7"/>
      <c r="I6" s="7"/>
    </row>
    <row r="7" spans="1:13" s="2" customFormat="1" ht="78" customHeight="1">
      <c r="B7" s="7"/>
      <c r="C7" s="9" t="s">
        <v>3</v>
      </c>
      <c r="D7" s="10" t="s">
        <v>10</v>
      </c>
      <c r="E7" s="10" t="s">
        <v>11</v>
      </c>
      <c r="F7" s="10" t="s">
        <v>12</v>
      </c>
      <c r="G7" s="11" t="s">
        <v>20</v>
      </c>
      <c r="H7" s="10" t="s">
        <v>13</v>
      </c>
      <c r="I7" s="7"/>
    </row>
    <row r="8" spans="1:13" s="2" customFormat="1" ht="15" customHeight="1">
      <c r="B8" s="7"/>
      <c r="C8" s="16" t="s">
        <v>2</v>
      </c>
      <c r="D8" s="8">
        <v>1560</v>
      </c>
      <c r="E8" s="8">
        <v>350890</v>
      </c>
      <c r="F8" s="8">
        <v>456157</v>
      </c>
      <c r="G8" s="30">
        <f>((D8*E8)+(D9*E9)+(D10*E10))/((D8*F8)+(D9*F9)+(D10*E10))</f>
        <v>0.81299999999999994</v>
      </c>
      <c r="H8" s="30">
        <f>1-G8</f>
        <v>0.187</v>
      </c>
      <c r="I8" s="7"/>
    </row>
    <row r="9" spans="1:13" s="2" customFormat="1" ht="15" customHeight="1">
      <c r="B9" s="7"/>
      <c r="C9" s="16" t="s">
        <v>1</v>
      </c>
      <c r="D9" s="8">
        <v>2890</v>
      </c>
      <c r="E9" s="8">
        <v>291320</v>
      </c>
      <c r="F9" s="8">
        <v>378716</v>
      </c>
      <c r="G9" s="31"/>
      <c r="H9" s="31"/>
      <c r="I9" s="7"/>
    </row>
    <row r="10" spans="1:13" s="2" customFormat="1" ht="15" customHeight="1">
      <c r="B10" s="7"/>
      <c r="C10" s="16" t="s">
        <v>0</v>
      </c>
      <c r="D10" s="8">
        <v>1068</v>
      </c>
      <c r="E10" s="8">
        <v>395030</v>
      </c>
      <c r="F10" s="8">
        <v>513539</v>
      </c>
      <c r="G10" s="32"/>
      <c r="H10" s="32"/>
      <c r="I10" s="7"/>
    </row>
    <row r="11" spans="1:13" s="2" customFormat="1" ht="6" customHeight="1">
      <c r="B11" s="7"/>
      <c r="C11" s="7"/>
      <c r="D11" s="7"/>
      <c r="E11" s="7"/>
      <c r="F11" s="7"/>
      <c r="G11" s="7"/>
      <c r="H11" s="7"/>
      <c r="I11" s="7"/>
    </row>
    <row r="12" spans="1:13" s="2" customFormat="1" ht="15"/>
  </sheetData>
  <mergeCells count="4">
    <mergeCell ref="C5:H5"/>
    <mergeCell ref="C3:H3"/>
    <mergeCell ref="G8:G10"/>
    <mergeCell ref="H8:H10"/>
  </mergeCells>
  <phoneticPr fontId="2" type="noConversion"/>
  <pageMargins left="0.39370078740157483" right="0.39370078740157483" top="0.39370078740157483" bottom="0.39370078740157483" header="0.35433070866141736" footer="0.35433070866141736"/>
  <pageSetup paperSize="9" orientation="portrait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B1:I10"/>
  <sheetViews>
    <sheetView showGridLines="0" workbookViewId="0">
      <pane ySplit="6" topLeftCell="A7" activePane="bottomLeft" state="frozen"/>
      <selection pane="bottomLeft"/>
    </sheetView>
  </sheetViews>
  <sheetFormatPr defaultRowHeight="15"/>
  <cols>
    <col min="1" max="2" width="0.85546875" style="13" customWidth="1"/>
    <col min="3" max="3" width="29.140625" style="13" customWidth="1"/>
    <col min="4" max="8" width="12.7109375" style="13" customWidth="1"/>
    <col min="9" max="9" width="0.85546875" style="13" customWidth="1"/>
    <col min="10" max="16384" width="9.140625" style="13"/>
  </cols>
  <sheetData>
    <row r="1" spans="2:9" ht="6" customHeight="1"/>
    <row r="2" spans="2:9" ht="6" customHeight="1">
      <c r="B2" s="14"/>
      <c r="C2" s="14"/>
      <c r="D2" s="14"/>
      <c r="E2" s="14"/>
      <c r="F2" s="14"/>
      <c r="G2" s="14"/>
      <c r="H2" s="14"/>
      <c r="I2" s="14"/>
    </row>
    <row r="3" spans="2:9">
      <c r="B3" s="14"/>
      <c r="C3" s="14"/>
      <c r="D3" s="14"/>
      <c r="E3" s="14"/>
      <c r="F3" s="14"/>
      <c r="G3" s="14"/>
      <c r="H3" s="15" t="s">
        <v>14</v>
      </c>
      <c r="I3" s="14"/>
    </row>
    <row r="4" spans="2:9" ht="18">
      <c r="B4" s="14"/>
      <c r="C4" s="33" t="s">
        <v>15</v>
      </c>
      <c r="D4" s="33"/>
      <c r="E4" s="33"/>
      <c r="F4" s="33"/>
      <c r="G4" s="33"/>
      <c r="H4" s="33"/>
      <c r="I4" s="14"/>
    </row>
    <row r="5" spans="2:9">
      <c r="B5" s="14"/>
      <c r="C5" s="14"/>
      <c r="D5" s="14"/>
      <c r="E5" s="14"/>
      <c r="F5" s="14"/>
      <c r="G5" s="14"/>
      <c r="H5" s="14"/>
      <c r="I5" s="14"/>
    </row>
    <row r="6" spans="2:9" ht="74.25" customHeight="1">
      <c r="B6" s="14"/>
      <c r="C6" s="9" t="s">
        <v>3</v>
      </c>
      <c r="D6" s="10" t="s">
        <v>10</v>
      </c>
      <c r="E6" s="10" t="s">
        <v>11</v>
      </c>
      <c r="F6" s="10" t="s">
        <v>12</v>
      </c>
      <c r="G6" s="11" t="s">
        <v>20</v>
      </c>
      <c r="H6" s="10" t="s">
        <v>13</v>
      </c>
      <c r="I6" s="14"/>
    </row>
    <row r="7" spans="2:9" ht="15" customHeight="1">
      <c r="B7" s="14"/>
      <c r="C7" s="17" t="str">
        <f>'Таблица 1'!C8</f>
        <v>Костюм женский брючный</v>
      </c>
      <c r="D7" s="8">
        <v>3850</v>
      </c>
      <c r="E7" s="8">
        <f>'Таблица 1'!E8/'Таблица 1'!D8*D7</f>
        <v>865979</v>
      </c>
      <c r="F7" s="8">
        <f>E7*1.3</f>
        <v>1125773</v>
      </c>
      <c r="G7" s="30">
        <f>((D7*E7)+(D8*E8)+(D9*E9))/((D7*F7)+(D8*E8)+(D9*E9))</f>
        <v>0.80600000000000005</v>
      </c>
      <c r="H7" s="30">
        <f>1-G7</f>
        <v>0.19400000000000001</v>
      </c>
      <c r="I7" s="14"/>
    </row>
    <row r="8" spans="2:9" ht="15" customHeight="1">
      <c r="B8" s="14"/>
      <c r="C8" s="17" t="str">
        <f>'Таблица 1'!C9</f>
        <v>Костюм женский пляжный</v>
      </c>
      <c r="D8" s="8">
        <v>2890</v>
      </c>
      <c r="E8" s="8">
        <v>150020</v>
      </c>
      <c r="F8" s="8">
        <f>E8*1.3</f>
        <v>195026</v>
      </c>
      <c r="G8" s="31"/>
      <c r="H8" s="31"/>
      <c r="I8" s="14"/>
    </row>
    <row r="9" spans="2:9" ht="15" customHeight="1">
      <c r="B9" s="14"/>
      <c r="C9" s="17" t="str">
        <f>'Таблица 1'!C10</f>
        <v>Платье вечернее отрезное</v>
      </c>
      <c r="D9" s="8">
        <v>1068</v>
      </c>
      <c r="E9" s="8">
        <v>370000</v>
      </c>
      <c r="F9" s="8">
        <f>E9*1.3</f>
        <v>481000</v>
      </c>
      <c r="G9" s="32"/>
      <c r="H9" s="32"/>
      <c r="I9" s="14"/>
    </row>
    <row r="10" spans="2:9" ht="5.25" customHeight="1">
      <c r="B10" s="14"/>
      <c r="C10" s="14"/>
      <c r="D10" s="14"/>
      <c r="E10" s="14"/>
      <c r="F10" s="14"/>
      <c r="G10" s="14"/>
      <c r="H10" s="14"/>
      <c r="I10" s="14"/>
    </row>
  </sheetData>
  <mergeCells count="3">
    <mergeCell ref="C4:H4"/>
    <mergeCell ref="G7:G9"/>
    <mergeCell ref="H7:H9"/>
  </mergeCells>
  <phoneticPr fontId="2" type="noConversion"/>
  <pageMargins left="0.39370078740157483" right="0.39370078740157483" top="0.39370078740157483" bottom="0.39370078740157483" header="0.35433070866141736" footer="0.35433070866141736"/>
  <pageSetup paperSize="9" orientation="portrait" blackAndWhite="1" horizontalDpi="0" verticalDpi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B1:I10"/>
  <sheetViews>
    <sheetView showGridLines="0" workbookViewId="0">
      <pane ySplit="6" topLeftCell="A7" activePane="bottomLeft" state="frozen"/>
      <selection pane="bottomLeft"/>
    </sheetView>
  </sheetViews>
  <sheetFormatPr defaultRowHeight="15"/>
  <cols>
    <col min="1" max="2" width="0.85546875" style="13" customWidth="1"/>
    <col min="3" max="3" width="28.42578125" style="13" customWidth="1"/>
    <col min="4" max="8" width="12.7109375" style="13" customWidth="1"/>
    <col min="9" max="9" width="0.85546875" style="13" customWidth="1"/>
    <col min="10" max="16384" width="9.140625" style="13"/>
  </cols>
  <sheetData>
    <row r="1" spans="2:9" ht="6" customHeight="1"/>
    <row r="2" spans="2:9" ht="6" customHeight="1">
      <c r="B2" s="14"/>
      <c r="C2" s="14"/>
      <c r="D2" s="14"/>
      <c r="E2" s="14"/>
      <c r="F2" s="14"/>
      <c r="G2" s="14"/>
      <c r="H2" s="14"/>
      <c r="I2" s="14"/>
    </row>
    <row r="3" spans="2:9">
      <c r="B3" s="14"/>
      <c r="C3" s="14"/>
      <c r="D3" s="14"/>
      <c r="E3" s="14"/>
      <c r="F3" s="14"/>
      <c r="G3" s="14"/>
      <c r="H3" s="15" t="s">
        <v>16</v>
      </c>
      <c r="I3" s="14"/>
    </row>
    <row r="4" spans="2:9" ht="18">
      <c r="B4" s="14"/>
      <c r="C4" s="33" t="s">
        <v>17</v>
      </c>
      <c r="D4" s="33"/>
      <c r="E4" s="33"/>
      <c r="F4" s="33"/>
      <c r="G4" s="33"/>
      <c r="H4" s="33"/>
      <c r="I4" s="14"/>
    </row>
    <row r="5" spans="2:9">
      <c r="B5" s="14"/>
      <c r="C5" s="14"/>
      <c r="D5" s="14"/>
      <c r="E5" s="14"/>
      <c r="F5" s="14"/>
      <c r="G5" s="14"/>
      <c r="H5" s="14"/>
      <c r="I5" s="14"/>
    </row>
    <row r="6" spans="2:9" ht="76.5" customHeight="1">
      <c r="B6" s="14"/>
      <c r="C6" s="9" t="s">
        <v>3</v>
      </c>
      <c r="D6" s="10" t="s">
        <v>10</v>
      </c>
      <c r="E6" s="10" t="s">
        <v>11</v>
      </c>
      <c r="F6" s="10" t="s">
        <v>12</v>
      </c>
      <c r="G6" s="11" t="s">
        <v>20</v>
      </c>
      <c r="H6" s="10" t="s">
        <v>13</v>
      </c>
      <c r="I6" s="14"/>
    </row>
    <row r="7" spans="2:9" ht="15" customHeight="1">
      <c r="B7" s="14"/>
      <c r="C7" s="17" t="str">
        <f>'Таблица 1'!C8</f>
        <v>Костюм женский брючный</v>
      </c>
      <c r="D7" s="18">
        <f>'Таблица 2'!D7-'Таблица 1'!D8</f>
        <v>2290</v>
      </c>
      <c r="E7" s="18">
        <f>'Таблица 2'!E7-'Таблица 1'!E8</f>
        <v>515089</v>
      </c>
      <c r="F7" s="18">
        <f>'Таблица 2'!F7-'Таблица 1'!F8</f>
        <v>669616</v>
      </c>
      <c r="G7" s="34">
        <f>'Таблица 2'!G7-'Таблица 1'!G8</f>
        <v>-7.0000000000000001E-3</v>
      </c>
      <c r="H7" s="34">
        <f>'Таблица 2'!H7-'Таблица 1'!H8</f>
        <v>7.0000000000000001E-3</v>
      </c>
      <c r="I7" s="14"/>
    </row>
    <row r="8" spans="2:9" ht="15" customHeight="1">
      <c r="B8" s="14"/>
      <c r="C8" s="17" t="str">
        <f>'Таблица 1'!C9</f>
        <v>Костюм женский пляжный</v>
      </c>
      <c r="D8" s="18">
        <f>'Таблица 2'!D8-'Таблица 1'!D9</f>
        <v>0</v>
      </c>
      <c r="E8" s="18">
        <f>'Таблица 2'!E8-'Таблица 1'!E9</f>
        <v>-141300</v>
      </c>
      <c r="F8" s="18">
        <f>'Таблица 2'!F8-'Таблица 1'!F9</f>
        <v>-183690</v>
      </c>
      <c r="G8" s="35"/>
      <c r="H8" s="35"/>
      <c r="I8" s="14"/>
    </row>
    <row r="9" spans="2:9" ht="15" customHeight="1">
      <c r="B9" s="14"/>
      <c r="C9" s="17" t="str">
        <f>'Таблица 1'!C10</f>
        <v>Платье вечернее отрезное</v>
      </c>
      <c r="D9" s="18">
        <f>'Таблица 2'!D9-'Таблица 1'!D10</f>
        <v>0</v>
      </c>
      <c r="E9" s="18">
        <f>'Таблица 2'!E9-'Таблица 1'!E10</f>
        <v>-25030</v>
      </c>
      <c r="F9" s="18">
        <f>'Таблица 2'!F9-'Таблица 1'!F10</f>
        <v>-32539</v>
      </c>
      <c r="G9" s="36"/>
      <c r="H9" s="36"/>
      <c r="I9" s="14"/>
    </row>
    <row r="10" spans="2:9" ht="6" customHeight="1">
      <c r="B10" s="14"/>
      <c r="C10" s="14"/>
      <c r="D10" s="14"/>
      <c r="E10" s="14"/>
      <c r="F10" s="14"/>
      <c r="G10" s="14"/>
      <c r="H10" s="14"/>
      <c r="I10" s="14"/>
    </row>
  </sheetData>
  <mergeCells count="3">
    <mergeCell ref="C4:H4"/>
    <mergeCell ref="G7:G9"/>
    <mergeCell ref="H7:H9"/>
  </mergeCells>
  <phoneticPr fontId="2" type="noConversion"/>
  <pageMargins left="0.39370078740157483" right="0.39370078740157483" top="0.39370078740157483" bottom="0.39370078740157483" header="0.35433070866141736" footer="0.35433070866141736"/>
  <pageSetup paperSize="9" orientation="portrait" blackAndWhite="1" horizontalDpi="0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B1:K13"/>
  <sheetViews>
    <sheetView showGridLines="0" workbookViewId="0">
      <pane ySplit="6" topLeftCell="A7" activePane="bottomLeft" state="frozen"/>
      <selection pane="bottomLeft"/>
    </sheetView>
  </sheetViews>
  <sheetFormatPr defaultRowHeight="15"/>
  <cols>
    <col min="1" max="2" width="0.85546875" style="19" customWidth="1"/>
    <col min="3" max="3" width="36.28515625" style="19" customWidth="1"/>
    <col min="4" max="4" width="65.5703125" style="19" customWidth="1"/>
    <col min="5" max="6" width="16.7109375" style="19" customWidth="1"/>
    <col min="7" max="7" width="0.85546875" style="19" customWidth="1"/>
    <col min="8" max="16384" width="9.140625" style="19"/>
  </cols>
  <sheetData>
    <row r="1" spans="2:11" ht="6" customHeight="1"/>
    <row r="2" spans="2:11" ht="6" customHeight="1">
      <c r="B2" s="20"/>
      <c r="C2" s="20"/>
      <c r="D2" s="20"/>
      <c r="E2" s="20"/>
      <c r="F2" s="20"/>
      <c r="G2" s="20"/>
    </row>
    <row r="3" spans="2:11">
      <c r="B3" s="20"/>
      <c r="C3" s="27"/>
      <c r="D3" s="20"/>
      <c r="E3" s="27"/>
      <c r="F3" s="6" t="s">
        <v>4</v>
      </c>
      <c r="G3" s="20"/>
    </row>
    <row r="4" spans="2:11" ht="18">
      <c r="B4" s="20"/>
      <c r="C4" s="37" t="s">
        <v>18</v>
      </c>
      <c r="D4" s="37"/>
      <c r="E4" s="37"/>
      <c r="F4" s="37"/>
      <c r="G4" s="20"/>
    </row>
    <row r="5" spans="2:11">
      <c r="B5" s="20"/>
      <c r="C5" s="20"/>
      <c r="D5" s="20"/>
      <c r="E5" s="27"/>
      <c r="F5" s="27"/>
      <c r="G5" s="20"/>
    </row>
    <row r="6" spans="2:11">
      <c r="B6" s="20"/>
      <c r="C6" s="21" t="s">
        <v>5</v>
      </c>
      <c r="D6" s="21" t="s">
        <v>22</v>
      </c>
      <c r="E6" s="21" t="s">
        <v>19</v>
      </c>
      <c r="F6" s="21" t="s">
        <v>6</v>
      </c>
      <c r="G6" s="20"/>
    </row>
    <row r="7" spans="2:11" ht="65.25" customHeight="1">
      <c r="B7" s="20"/>
      <c r="C7" s="12" t="s">
        <v>23</v>
      </c>
      <c r="D7" s="24" t="str">
        <f>CONCATENATE("(","(",'Таблица 2'!E7," * ",'Таблица 2'!D7," + ",'Таблица 2'!E8," * ",'Таблица 2'!D8," + ",'Таблица 2'!E9," * ",'Таблица 2'!D9,")"," / ","(",'Таблица 1'!F8," * ",'Таблица 2'!D7," + ",'Таблица 1'!F9," * ",'Таблица 2'!D8," + ",'Таблица 1'!F10," * ",'Таблица 2'!D9,")",")"," / ","(","(",'Таблица 1'!E8," * ",'Таблица 2'!D7," + ",'Таблица 1'!E9," * ",'Таблица 2'!D8," + ",'Таблица 1'!E10," * ",'Таблица 2'!D9,")"," / ","(",'Таблица 1'!F8," * ",'Таблица 2'!D7," + ",'Таблица 1'!F9," * ",'Таблица 2'!D8," + ",'Таблица 1'!F10," * ",'Таблица 1'!D10,")",")","-","1")</f>
        <v>((865979 * 3850 + 150020 * 2890 + 370000 * 1068) / (456157 * 3850 + 378716 * 2890 + 513539 * 1068)) / ((350890 * 3850 + 291320 * 2890 + 395030 * 1068) / (456157 * 3850 + 378716 * 2890 + 513539 * 1068))-1</v>
      </c>
      <c r="E7" s="25">
        <f>ВЫЧИСЛИТЬ.D7</f>
        <v>0.59199999999999997</v>
      </c>
      <c r="F7" s="26">
        <f>E7*100</f>
        <v>59.2</v>
      </c>
      <c r="G7" s="20"/>
    </row>
    <row r="8" spans="2:11" ht="61.5" customHeight="1">
      <c r="B8" s="20"/>
      <c r="C8" s="12" t="s">
        <v>24</v>
      </c>
      <c r="D8" s="24" t="str">
        <f>CONCATENATE("(","(",'Таблица 2'!E7," * ",'Таблица 2'!D7," + ",'Таблица 2'!E8," * ",'Таблица 2'!D8," + ",'Таблица 2'!E9," * ",'Таблица 2'!D9,")"," / ","(",'Таблица 2'!F7," * ",'Таблица 2'!D7," + ",'Таблица 2'!F8," * ",'Таблица 2'!D8," + ",'Таблица 2'!F9," * ",'Таблица 2'!D9,")",")"," / ","(","(",'Таблица 1'!F8," * ",'Таблица 2'!D7," + ",'Таблица 1'!F9," * ",'Таблица 2'!D8," + ",'Таблица 1'!F10," * ",'Таблица 1'!D10,")","  /","(",'Таблица 2'!E7," * ",'Таблица 2'!D7," + ",'Таблица 2'!E8," * ",'Таблица 1'!D9," + ",'Таблица 2'!E9," * ",'Таблица 1'!D10,")",")","-","1")</f>
        <v>((865979 * 3850 + 150020 * 2890 + 370000 * 1068) / (1125773 * 3850 + 195026 * 2890 + 481000 * 1068)) / ((456157 * 3850 + 378716 * 2890 + 513539 * 1068)  /(865979 * 3850 + 150020 * 2890 + 370000 * 1068))-1</v>
      </c>
      <c r="E8" s="25">
        <f>ВЫЧИСЛИТЬ.D8</f>
        <v>-5.8000000000000003E-2</v>
      </c>
      <c r="F8" s="26">
        <f t="shared" ref="F8:F9" si="0">E8*100</f>
        <v>-5.8</v>
      </c>
      <c r="G8" s="20"/>
    </row>
    <row r="9" spans="2:11" ht="63" customHeight="1">
      <c r="B9" s="20"/>
      <c r="C9" s="12" t="s">
        <v>7</v>
      </c>
      <c r="D9" s="24" t="str">
        <f>CONCATENATE("(","(",'Таблица 2'!E7," * ",'Таблица 2'!D7," + ",'Таблица 2'!E8," * ",'Таблица 2'!D8," + ",'Таблица 2'!E9," * ",'Таблица 2'!D9,")"," / ","(",'Таблица 2'!F7," * ",'Таблица 2'!D7," + ",'Таблица 2'!F8," * ",'Таблица 2'!D8," + ",'Таблица 2'!F9," * ",'Таблица 2'!D9,")",")"," * ","(","(",'Таблица 1'!F8," * ",'Таблица 2'!D7," + ",'Таблица 1'!F9," * ",'Таблица 2'!D8," + ",'Таблица 1'!F10," * ",'Таблица 1'!D10,")"," / ","(",'Таблица 1'!E8," * ",'Таблица 1'!D8," + ",'Таблица 1'!E9," * ",'Таблица 1'!D9," + ",'Таблица 1'!E10," * ",'Таблица 1'!D10,")",")","-","1")</f>
        <v>((865979 * 3850 + 150020 * 2890 + 370000 * 1068) / (1125773 * 3850 + 195026 * 2890 + 481000 * 1068)) * ((456157 * 3850 + 378716 * 2890 + 513539 * 1068) / (350890 * 1560 + 291320 * 2890 + 395030 * 1068))-1</v>
      </c>
      <c r="E9" s="25">
        <f>ВЫЧИСЛИТЬ.d9</f>
        <v>0.44400000000000001</v>
      </c>
      <c r="F9" s="26">
        <f t="shared" si="0"/>
        <v>44.4</v>
      </c>
      <c r="G9" s="20"/>
    </row>
    <row r="10" spans="2:11" ht="6" customHeight="1">
      <c r="B10" s="20"/>
      <c r="C10" s="20"/>
      <c r="D10" s="20"/>
      <c r="E10" s="20"/>
      <c r="F10" s="20"/>
      <c r="G10" s="20"/>
    </row>
    <row r="12" spans="2:11" ht="111.75" customHeight="1">
      <c r="G12" s="22"/>
      <c r="H12" s="22"/>
      <c r="I12" s="22"/>
      <c r="J12" s="22"/>
      <c r="K12" s="22"/>
    </row>
    <row r="13" spans="2:11">
      <c r="E13" s="23"/>
      <c r="F13" s="22"/>
      <c r="G13" s="22"/>
      <c r="H13" s="22"/>
      <c r="I13" s="22"/>
      <c r="J13" s="22"/>
      <c r="K13" s="22"/>
    </row>
  </sheetData>
  <mergeCells count="1">
    <mergeCell ref="C4:F4"/>
  </mergeCells>
  <phoneticPr fontId="2" type="noConversion"/>
  <pageMargins left="0.39370078740157483" right="0.39370078740157483" top="0.39370078740157483" bottom="0.39370078740157483" header="0.35433070866141736" footer="0.35433070866141736"/>
  <pageSetup paperSize="9" orientation="landscape" blackAndWhite="1" horizontalDpi="0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Таблица 1</vt:lpstr>
      <vt:lpstr>Таблица 2</vt:lpstr>
      <vt:lpstr>Таблица 3</vt:lpstr>
      <vt:lpstr>Таблица 4</vt:lpstr>
      <vt:lpstr>'Таблица 1'!Область_печати</vt:lpstr>
      <vt:lpstr>'Таблица 2'!Область_печати</vt:lpstr>
      <vt:lpstr>'Таблица 3'!Область_печати</vt:lpstr>
      <vt:lpstr>'Таблица 4'!Область_печати</vt:lpstr>
    </vt:vector>
  </TitlesOfParts>
  <Company>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pyzhik</cp:lastModifiedBy>
  <cp:lastPrinted>2012-12-25T13:06:36Z</cp:lastPrinted>
  <dcterms:created xsi:type="dcterms:W3CDTF">2011-03-10T10:20:28Z</dcterms:created>
  <dcterms:modified xsi:type="dcterms:W3CDTF">2013-02-05T07:34:16Z</dcterms:modified>
</cp:coreProperties>
</file>